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015" windowHeight="78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<sst xmlns="http://schemas.openxmlformats.org/spreadsheetml/2006/main" count="45" uniqueCount="35">
  <si>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 xml:space="preserve">Deudas </t>
  </si>
  <si>
    <t xml:space="preserve">SOCIEDAD A </t>
  </si>
  <si>
    <t xml:space="preserve">Terrenos </t>
  </si>
  <si>
    <t xml:space="preserve">Capital </t>
  </si>
  <si>
    <t xml:space="preserve">Otro activo </t>
  </si>
  <si>
    <t xml:space="preserve">Reservas </t>
  </si>
  <si>
    <t xml:space="preserve">______ </t>
  </si>
  <si>
    <t xml:space="preserve">SOCIEDAD B </t>
  </si>
  <si>
    <t xml:space="preserve">Instalaciones </t>
  </si>
  <si>
    <t xml:space="preserve"> Valor razonable por acción </t>
  </si>
  <si>
    <t xml:space="preserve">(100.000/4.000) </t>
  </si>
  <si>
    <t xml:space="preserve">(20.000/500) </t>
  </si>
  <si>
    <t xml:space="preserve"> Relación de canje </t>
  </si>
  <si>
    <t xml:space="preserve">(8 x 25 = 200) </t>
  </si>
  <si>
    <t xml:space="preserve">(5 x 40 = 200) </t>
  </si>
  <si>
    <t xml:space="preserve"> Acciones a emitir </t>
  </si>
  <si>
    <t>(500/5 x 8)</t>
  </si>
  <si>
    <t xml:space="preserve">--- </t>
  </si>
  <si>
    <t>No de Acciones</t>
  </si>
  <si>
    <t>V/Acción</t>
  </si>
  <si>
    <t xml:space="preserve">Costo </t>
  </si>
  <si>
    <t>Costo por acción</t>
  </si>
  <si>
    <t>Empresa A</t>
  </si>
  <si>
    <t>Empresa B</t>
  </si>
  <si>
    <t>A + B</t>
  </si>
  <si>
    <t>% Partc.</t>
  </si>
  <si>
    <t>Relación de Canje</t>
  </si>
  <si>
    <t>Factor de canje</t>
  </si>
  <si>
    <t>Costos x Factor de canje</t>
  </si>
  <si>
    <t>Acciones a Emitir</t>
  </si>
  <si>
    <t>Número de acciones</t>
  </si>
  <si>
    <t>Total acciones</t>
  </si>
  <si>
    <t xml:space="preserve">Marcos, el cálculo </t>
  </si>
  <si>
    <t>que se hace para llegar a las acciones a emitir es con base en el porcentaje de participación de A (83%) y de B (17%)</t>
  </si>
  <si>
    <t>que al fusionar debe reflar lo mismo, por este motivo se busca un factor de canje, que en este caso es 8 para A y 5 para B.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</si>
</sst>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u val="single"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00"/>
      <name val="Arial Narrow"/>
      <family val="2"/>
    </font>
    <font>
      <sz val="14"/>
      <color rgb="FF000000"/>
      <name val="Arial Narrow"/>
      <family val="2"/>
    </font>
    <font>
      <u val="single"/>
      <sz val="14"/>
      <color rgb="FF000000"/>
      <name val="Arial Narrow"/>
      <family val="2"/>
    </font>
    <font>
      <sz val="12"/>
      <color rgb="FF000000"/>
      <name val="Arial Narrow"/>
      <family val="2"/>
    </font>
    <font>
      <u val="single"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4"/>
      <color rgb="FF000000"/>
      <name val="Arial Narrow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10" xfId="0" applyFont="1" applyBorder="1" applyAlignment="1">
      <alignment vertical="center" wrapText="1"/>
    </xf>
    <xf numFmtId="3" fontId="47" fillId="0" borderId="11" xfId="0" applyNumberFormat="1" applyFont="1" applyBorder="1" applyAlignment="1">
      <alignment horizontal="right" vertical="center" wrapText="1" readingOrder="1"/>
    </xf>
    <xf numFmtId="0" fontId="47" fillId="0" borderId="11" xfId="0" applyFont="1" applyBorder="1" applyAlignment="1">
      <alignment vertical="center" wrapText="1"/>
    </xf>
    <xf numFmtId="3" fontId="47" fillId="0" borderId="12" xfId="0" applyNumberFormat="1" applyFont="1" applyBorder="1" applyAlignment="1">
      <alignment horizontal="right" vertical="center" wrapText="1" readingOrder="1"/>
    </xf>
    <xf numFmtId="0" fontId="48" fillId="0" borderId="13" xfId="0" applyFont="1" applyBorder="1" applyAlignment="1">
      <alignment horizontal="left" vertical="center" wrapText="1" readingOrder="1"/>
    </xf>
    <xf numFmtId="3" fontId="48" fillId="0" borderId="14" xfId="0" applyNumberFormat="1" applyFont="1" applyBorder="1" applyAlignment="1">
      <alignment horizontal="right" vertical="center" wrapText="1" readingOrder="1"/>
    </xf>
    <xf numFmtId="0" fontId="48" fillId="0" borderId="14" xfId="0" applyFont="1" applyBorder="1" applyAlignment="1">
      <alignment horizontal="left" vertical="center" wrapText="1" readingOrder="1"/>
    </xf>
    <xf numFmtId="3" fontId="48" fillId="0" borderId="15" xfId="0" applyNumberFormat="1" applyFont="1" applyBorder="1" applyAlignment="1">
      <alignment horizontal="right" vertical="center" wrapText="1" readingOrder="1"/>
    </xf>
    <xf numFmtId="0" fontId="48" fillId="0" borderId="16" xfId="0" applyFont="1" applyBorder="1" applyAlignment="1">
      <alignment horizontal="left" vertical="center" wrapText="1" readingOrder="1"/>
    </xf>
    <xf numFmtId="3" fontId="48" fillId="0" borderId="0" xfId="0" applyNumberFormat="1" applyFont="1" applyAlignment="1">
      <alignment horizontal="right" vertical="center" wrapText="1" readingOrder="1"/>
    </xf>
    <xf numFmtId="0" fontId="48" fillId="0" borderId="0" xfId="0" applyFont="1" applyAlignment="1">
      <alignment horizontal="left" vertical="center" wrapText="1" readingOrder="1"/>
    </xf>
    <xf numFmtId="3" fontId="48" fillId="0" borderId="17" xfId="0" applyNumberFormat="1" applyFont="1" applyBorder="1" applyAlignment="1">
      <alignment horizontal="right" vertical="center" wrapText="1" readingOrder="1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 horizontal="right" vertical="center" wrapText="1" readingOrder="1"/>
    </xf>
    <xf numFmtId="3" fontId="49" fillId="0" borderId="17" xfId="0" applyNumberFormat="1" applyFont="1" applyBorder="1" applyAlignment="1">
      <alignment horizontal="right" vertical="center" wrapText="1" readingOrder="1"/>
    </xf>
    <xf numFmtId="43" fontId="0" fillId="0" borderId="0" xfId="46" applyFont="1" applyAlignment="1">
      <alignment/>
    </xf>
    <xf numFmtId="169" fontId="0" fillId="0" borderId="0" xfId="46" applyNumberFormat="1" applyFont="1" applyAlignment="1">
      <alignment/>
    </xf>
    <xf numFmtId="169" fontId="0" fillId="0" borderId="0" xfId="0" applyNumberFormat="1" applyAlignment="1">
      <alignment/>
    </xf>
    <xf numFmtId="9" fontId="0" fillId="0" borderId="0" xfId="52" applyFont="1" applyAlignment="1">
      <alignment/>
    </xf>
    <xf numFmtId="0" fontId="50" fillId="0" borderId="13" xfId="0" applyFont="1" applyBorder="1" applyAlignment="1">
      <alignment horizontal="left" vertical="center" wrapText="1" readingOrder="1"/>
    </xf>
    <xf numFmtId="3" fontId="50" fillId="0" borderId="14" xfId="0" applyNumberFormat="1" applyFont="1" applyBorder="1" applyAlignment="1">
      <alignment horizontal="right" vertical="center" wrapText="1" readingOrder="1"/>
    </xf>
    <xf numFmtId="0" fontId="50" fillId="0" borderId="14" xfId="0" applyFont="1" applyBorder="1" applyAlignment="1">
      <alignment horizontal="left" vertical="center" wrapText="1" readingOrder="1"/>
    </xf>
    <xf numFmtId="3" fontId="50" fillId="0" borderId="15" xfId="0" applyNumberFormat="1" applyFont="1" applyBorder="1" applyAlignment="1">
      <alignment horizontal="right" vertical="center" wrapText="1" readingOrder="1"/>
    </xf>
    <xf numFmtId="0" fontId="50" fillId="0" borderId="16" xfId="0" applyFont="1" applyBorder="1" applyAlignment="1">
      <alignment horizontal="left" vertical="center" wrapText="1" readingOrder="1"/>
    </xf>
    <xf numFmtId="3" fontId="50" fillId="0" borderId="0" xfId="0" applyNumberFormat="1" applyFont="1" applyAlignment="1">
      <alignment horizontal="right" vertical="center" wrapText="1" readingOrder="1"/>
    </xf>
    <xf numFmtId="0" fontId="50" fillId="0" borderId="0" xfId="0" applyFont="1" applyAlignment="1">
      <alignment horizontal="left" vertical="center" wrapText="1" readingOrder="1"/>
    </xf>
    <xf numFmtId="3" fontId="50" fillId="0" borderId="17" xfId="0" applyNumberFormat="1" applyFont="1" applyBorder="1" applyAlignment="1">
      <alignment horizontal="right" vertical="center" wrapText="1" readingOrder="1"/>
    </xf>
    <xf numFmtId="0" fontId="50" fillId="0" borderId="16" xfId="0" applyFont="1" applyBorder="1" applyAlignment="1">
      <alignment vertical="center" wrapText="1"/>
    </xf>
    <xf numFmtId="0" fontId="50" fillId="0" borderId="0" xfId="0" applyFont="1" applyAlignment="1">
      <alignment horizontal="right" vertical="center" wrapText="1" readingOrder="1"/>
    </xf>
    <xf numFmtId="3" fontId="51" fillId="0" borderId="17" xfId="0" applyNumberFormat="1" applyFont="1" applyBorder="1" applyAlignment="1">
      <alignment horizontal="right" vertical="center" wrapText="1" readingOrder="1"/>
    </xf>
    <xf numFmtId="0" fontId="50" fillId="0" borderId="10" xfId="0" applyFont="1" applyBorder="1" applyAlignment="1">
      <alignment vertical="center" wrapText="1"/>
    </xf>
    <xf numFmtId="3" fontId="50" fillId="0" borderId="11" xfId="0" applyNumberFormat="1" applyFont="1" applyBorder="1" applyAlignment="1">
      <alignment horizontal="right" vertical="center" wrapText="1" readingOrder="1"/>
    </xf>
    <xf numFmtId="0" fontId="50" fillId="0" borderId="11" xfId="0" applyFont="1" applyBorder="1" applyAlignment="1">
      <alignment vertical="center" wrapText="1"/>
    </xf>
    <xf numFmtId="3" fontId="50" fillId="0" borderId="12" xfId="0" applyNumberFormat="1" applyFont="1" applyBorder="1" applyAlignment="1">
      <alignment horizontal="right" vertical="center" wrapText="1" readingOrder="1"/>
    </xf>
    <xf numFmtId="0" fontId="52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 readingOrder="1"/>
    </xf>
    <xf numFmtId="0" fontId="52" fillId="32" borderId="20" xfId="0" applyFont="1" applyFill="1" applyBorder="1" applyAlignment="1">
      <alignment horizontal="center" vertical="center" wrapText="1" readingOrder="1"/>
    </xf>
    <xf numFmtId="0" fontId="52" fillId="32" borderId="21" xfId="0" applyFont="1" applyFill="1" applyBorder="1" applyAlignment="1">
      <alignment horizontal="center" vertical="center" wrapText="1" readingOrder="1"/>
    </xf>
    <xf numFmtId="0" fontId="52" fillId="32" borderId="22" xfId="0" applyFont="1" applyFill="1" applyBorder="1" applyAlignment="1">
      <alignment horizontal="center" vertical="center" wrapText="1" readingOrder="1"/>
    </xf>
    <xf numFmtId="0" fontId="53" fillId="32" borderId="23" xfId="0" applyFont="1" applyFill="1" applyBorder="1" applyAlignment="1">
      <alignment horizontal="center" vertical="center" wrapText="1" readingOrder="1"/>
    </xf>
    <xf numFmtId="0" fontId="53" fillId="32" borderId="24" xfId="0" applyFont="1" applyFill="1" applyBorder="1" applyAlignment="1">
      <alignment horizontal="center" vertical="center" wrapText="1" readingOrder="1"/>
    </xf>
    <xf numFmtId="0" fontId="52" fillId="32" borderId="25" xfId="0" applyFont="1" applyFill="1" applyBorder="1" applyAlignment="1">
      <alignment horizontal="center" vertical="center" wrapText="1" readingOrder="1"/>
    </xf>
    <xf numFmtId="0" fontId="52" fillId="32" borderId="26" xfId="0" applyFont="1" applyFill="1" applyBorder="1" applyAlignment="1">
      <alignment horizontal="center" vertical="center" wrapText="1" readingOrder="1"/>
    </xf>
    <xf numFmtId="0" fontId="53" fillId="32" borderId="27" xfId="0" applyFont="1" applyFill="1" applyBorder="1" applyAlignment="1">
      <alignment horizontal="center" vertical="center" wrapText="1" readingOrder="1"/>
    </xf>
    <xf numFmtId="43" fontId="0" fillId="0" borderId="0" xfId="0" applyNumberFormat="1" applyAlignment="1">
      <alignment/>
    </xf>
    <xf numFmtId="0" fontId="54" fillId="0" borderId="0" xfId="0" applyFont="1" applyAlignment="1">
      <alignment/>
    </xf>
    <xf numFmtId="0" fontId="46" fillId="0" borderId="0" xfId="0" applyFont="1" applyAlignment="1">
      <alignment/>
    </xf>
    <xf numFmtId="9" fontId="54" fillId="0" borderId="0" xfId="52" applyFont="1" applyAlignment="1">
      <alignment/>
    </xf>
    <xf numFmtId="9" fontId="46" fillId="0" borderId="0" xfId="0" applyNumberFormat="1" applyFont="1" applyAlignment="1">
      <alignment/>
    </xf>
    <xf numFmtId="169" fontId="55" fillId="0" borderId="0" xfId="46" applyNumberFormat="1" applyFont="1" applyAlignment="1">
      <alignment/>
    </xf>
    <xf numFmtId="169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9" fontId="0" fillId="0" borderId="0" xfId="52" applyFont="1" applyAlignment="1">
      <alignment horizontal="center"/>
    </xf>
    <xf numFmtId="9" fontId="0" fillId="0" borderId="0" xfId="52" applyFont="1" applyAlignment="1">
      <alignment/>
    </xf>
    <xf numFmtId="169" fontId="0" fillId="0" borderId="0" xfId="0" applyNumberFormat="1" applyAlignment="1">
      <alignment/>
    </xf>
    <xf numFmtId="9" fontId="46" fillId="0" borderId="0" xfId="52" applyFont="1" applyAlignment="1">
      <alignment horizontal="center"/>
    </xf>
    <xf numFmtId="3" fontId="46" fillId="0" borderId="0" xfId="0" applyNumberFormat="1" applyFont="1" applyAlignment="1">
      <alignment/>
    </xf>
    <xf numFmtId="0" fontId="56" fillId="0" borderId="28" xfId="0" applyFont="1" applyBorder="1" applyAlignment="1">
      <alignment horizontal="center" vertical="center" wrapText="1" readingOrder="1"/>
    </xf>
    <xf numFmtId="0" fontId="56" fillId="0" borderId="29" xfId="0" applyFont="1" applyBorder="1" applyAlignment="1">
      <alignment horizontal="center" vertical="center" wrapText="1" readingOrder="1"/>
    </xf>
    <xf numFmtId="0" fontId="56" fillId="0" borderId="30" xfId="0" applyFont="1" applyBorder="1" applyAlignment="1">
      <alignment horizontal="center" vertical="center" wrapText="1" readingOrder="1"/>
    </xf>
    <xf numFmtId="0" fontId="57" fillId="0" borderId="28" xfId="0" applyFont="1" applyBorder="1" applyAlignment="1">
      <alignment horizontal="center" vertical="center" wrapText="1" readingOrder="1"/>
    </xf>
    <xf numFmtId="0" fontId="57" fillId="0" borderId="29" xfId="0" applyFont="1" applyBorder="1" applyAlignment="1">
      <alignment horizontal="center" vertical="center" wrapText="1" readingOrder="1"/>
    </xf>
    <xf numFmtId="0" fontId="57" fillId="0" borderId="30" xfId="0" applyFont="1" applyBorder="1" applyAlignment="1">
      <alignment horizontal="center" vertical="center" wrapText="1" readingOrder="1"/>
    </xf>
    <xf numFmtId="0" fontId="53" fillId="32" borderId="31" xfId="0" applyFont="1" applyFill="1" applyBorder="1" applyAlignment="1">
      <alignment horizontal="left" vertical="center" wrapText="1" readingOrder="1"/>
    </xf>
    <xf numFmtId="0" fontId="53" fillId="32" borderId="32" xfId="0" applyFont="1" applyFill="1" applyBorder="1" applyAlignment="1">
      <alignment horizontal="left" vertical="center" wrapText="1" readingOrder="1"/>
    </xf>
    <xf numFmtId="0" fontId="53" fillId="32" borderId="33" xfId="0" applyFont="1" applyFill="1" applyBorder="1" applyAlignment="1">
      <alignment horizontal="left" vertical="center" wrapText="1" readingOrder="1"/>
    </xf>
    <xf numFmtId="0" fontId="53" fillId="32" borderId="34" xfId="0" applyFont="1" applyFill="1" applyBorder="1" applyAlignment="1">
      <alignment horizontal="left" vertical="center" wrapText="1" readingOrder="1"/>
    </xf>
    <xf numFmtId="0" fontId="53" fillId="32" borderId="26" xfId="0" applyFont="1" applyFill="1" applyBorder="1" applyAlignment="1">
      <alignment horizontal="center" vertical="center" wrapText="1" readingOrder="1"/>
    </xf>
    <xf numFmtId="0" fontId="53" fillId="32" borderId="35" xfId="0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67</xdr:row>
      <xdr:rowOff>171450</xdr:rowOff>
    </xdr:from>
    <xdr:to>
      <xdr:col>4</xdr:col>
      <xdr:colOff>619125</xdr:colOff>
      <xdr:row>71</xdr:row>
      <xdr:rowOff>38100</xdr:rowOff>
    </xdr:to>
    <xdr:sp>
      <xdr:nvSpPr>
        <xdr:cNvPr id="1" name="4 Elipse"/>
        <xdr:cNvSpPr>
          <a:spLocks/>
        </xdr:cNvSpPr>
      </xdr:nvSpPr>
      <xdr:spPr>
        <a:xfrm>
          <a:off x="5276850" y="14582775"/>
          <a:ext cx="523875" cy="6286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12</xdr:col>
      <xdr:colOff>171450</xdr:colOff>
      <xdr:row>24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" y="571500"/>
          <a:ext cx="10896600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Las sociedades A, SA y B, SA. van a fusionarse. A efectos de la relación de canje, se estima que el valor razonable del patrimonio de A es de 100.000 u.m. y el de B de 20.000 u.m.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 capital de A está dividido en 4.000 acciones de 10 u.m. cada una y su balance es el siguiente: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Los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terrenos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se han valorado a efectos de la operación en 30.000 u.m. 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La 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fecha de adquisición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se hace coincidir con el 31 de diciembre de 20X7, 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coincidiendo con la fecha de cierre del ejercicio económico de A, SA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95250</xdr:colOff>
      <xdr:row>50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0" y="4905375"/>
          <a:ext cx="10820400" cy="635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 capital de B está dividido en 500 acciones de 10 u.m. cada una y su balance es el siguiente (en u.m.):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Las 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instalaciones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se han valorado a efectos de la operación en 3.000 u.m.
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Las deudas se valoran a efectos de la combinación de negocios en 17.800 u.m.</a:t>
          </a:r>
        </a:p>
      </xdr:txBody>
    </xdr:sp>
    <xdr:clientData/>
  </xdr:twoCellAnchor>
  <xdr:twoCellAnchor>
    <xdr:from>
      <xdr:col>4</xdr:col>
      <xdr:colOff>361950</xdr:colOff>
      <xdr:row>64</xdr:row>
      <xdr:rowOff>28575</xdr:rowOff>
    </xdr:from>
    <xdr:to>
      <xdr:col>5</xdr:col>
      <xdr:colOff>295275</xdr:colOff>
      <xdr:row>67</xdr:row>
      <xdr:rowOff>171450</xdr:rowOff>
    </xdr:to>
    <xdr:sp>
      <xdr:nvSpPr>
        <xdr:cNvPr id="4" name="6 Conector recto"/>
        <xdr:cNvSpPr>
          <a:spLocks/>
        </xdr:cNvSpPr>
      </xdr:nvSpPr>
      <xdr:spPr>
        <a:xfrm rot="5400000" flipH="1" flipV="1">
          <a:off x="5543550" y="13868400"/>
          <a:ext cx="695325" cy="7143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54</xdr:row>
      <xdr:rowOff>180975</xdr:rowOff>
    </xdr:from>
    <xdr:to>
      <xdr:col>5</xdr:col>
      <xdr:colOff>295275</xdr:colOff>
      <xdr:row>64</xdr:row>
      <xdr:rowOff>28575</xdr:rowOff>
    </xdr:to>
    <xdr:sp>
      <xdr:nvSpPr>
        <xdr:cNvPr id="5" name="9 Conector recto de flecha"/>
        <xdr:cNvSpPr>
          <a:spLocks/>
        </xdr:cNvSpPr>
      </xdr:nvSpPr>
      <xdr:spPr>
        <a:xfrm rot="16200000" flipV="1">
          <a:off x="5619750" y="12087225"/>
          <a:ext cx="619125" cy="17811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68</xdr:row>
      <xdr:rowOff>0</xdr:rowOff>
    </xdr:from>
    <xdr:to>
      <xdr:col>6</xdr:col>
      <xdr:colOff>685800</xdr:colOff>
      <xdr:row>71</xdr:row>
      <xdr:rowOff>66675</xdr:rowOff>
    </xdr:to>
    <xdr:sp>
      <xdr:nvSpPr>
        <xdr:cNvPr id="6" name="10 Elipse"/>
        <xdr:cNvSpPr>
          <a:spLocks/>
        </xdr:cNvSpPr>
      </xdr:nvSpPr>
      <xdr:spPr>
        <a:xfrm>
          <a:off x="6953250" y="14601825"/>
          <a:ext cx="514350" cy="6381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60</xdr:row>
      <xdr:rowOff>9525</xdr:rowOff>
    </xdr:from>
    <xdr:to>
      <xdr:col>7</xdr:col>
      <xdr:colOff>9525</xdr:colOff>
      <xdr:row>67</xdr:row>
      <xdr:rowOff>180975</xdr:rowOff>
    </xdr:to>
    <xdr:sp>
      <xdr:nvSpPr>
        <xdr:cNvPr id="7" name="11 Conector recto"/>
        <xdr:cNvSpPr>
          <a:spLocks/>
        </xdr:cNvSpPr>
      </xdr:nvSpPr>
      <xdr:spPr>
        <a:xfrm rot="5400000" flipH="1" flipV="1">
          <a:off x="7219950" y="13087350"/>
          <a:ext cx="400050" cy="15049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533400</xdr:colOff>
      <xdr:row>55</xdr:row>
      <xdr:rowOff>66675</xdr:rowOff>
    </xdr:from>
    <xdr:to>
      <xdr:col>7</xdr:col>
      <xdr:colOff>0</xdr:colOff>
      <xdr:row>60</xdr:row>
      <xdr:rowOff>0</xdr:rowOff>
    </xdr:to>
    <xdr:sp>
      <xdr:nvSpPr>
        <xdr:cNvPr id="8" name="13 Conector recto de flecha"/>
        <xdr:cNvSpPr>
          <a:spLocks/>
        </xdr:cNvSpPr>
      </xdr:nvSpPr>
      <xdr:spPr>
        <a:xfrm rot="16200000" flipV="1">
          <a:off x="7315200" y="12163425"/>
          <a:ext cx="295275" cy="91440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X79"/>
  <sheetViews>
    <sheetView tabSelected="1" zoomScale="86" zoomScaleNormal="86" zoomScalePageLayoutView="0" workbookViewId="0" topLeftCell="A53">
      <selection activeCell="E62" sqref="E62"/>
    </sheetView>
  </sheetViews>
  <sheetFormatPr defaultColWidth="11.421875" defaultRowHeight="15"/>
  <cols>
    <col min="2" max="2" width="26.00390625" style="0" customWidth="1"/>
    <col min="3" max="3" width="22.140625" style="0" customWidth="1"/>
    <col min="4" max="4" width="18.140625" style="0" customWidth="1"/>
    <col min="6" max="6" width="12.57421875" style="0" customWidth="1"/>
    <col min="7" max="7" width="12.421875" style="0" bestFit="1" customWidth="1"/>
    <col min="9" max="9" width="12.421875" style="0" bestFit="1" customWidth="1"/>
    <col min="17" max="17" width="11.57421875" style="0" bestFit="1" customWidth="1"/>
    <col min="24" max="24" width="11.8515625" style="0" bestFit="1" customWidth="1"/>
  </cols>
  <sheetData>
    <row r="8" ht="15">
      <c r="T8" t="s">
        <v>19</v>
      </c>
    </row>
    <row r="9" spans="20:24" ht="15">
      <c r="T9" s="17" t="e">
        <f>E59/G59</f>
        <v>#DIV/0!</v>
      </c>
      <c r="V9" s="18">
        <v>40000</v>
      </c>
      <c r="W9" s="19" t="e">
        <f>V9/G59</f>
        <v>#DIV/0!</v>
      </c>
      <c r="X9" s="46" t="e">
        <f>T9-W9</f>
        <v>#DIV/0!</v>
      </c>
    </row>
    <row r="10" spans="20:24" ht="15">
      <c r="T10" s="17" t="e">
        <f>E60/G60</f>
        <v>#DIV/0!</v>
      </c>
      <c r="V10" s="18">
        <v>5000</v>
      </c>
      <c r="W10" s="19" t="e">
        <f>V10/G60</f>
        <v>#DIV/0!</v>
      </c>
      <c r="X10" s="46" t="e">
        <f>T10-W10</f>
        <v>#DIV/0!</v>
      </c>
    </row>
    <row r="11" ht="15">
      <c r="V11" s="19">
        <f>SUM(V9:V10)</f>
        <v>45000</v>
      </c>
    </row>
    <row r="12" ht="15.75" thickBot="1"/>
    <row r="13" spans="6:9" ht="19.5" thickBot="1" thickTop="1">
      <c r="F13" s="59" t="s">
        <v>1</v>
      </c>
      <c r="G13" s="60"/>
      <c r="H13" s="60"/>
      <c r="I13" s="61"/>
    </row>
    <row r="14" spans="6:9" ht="18">
      <c r="F14" s="6" t="s">
        <v>2</v>
      </c>
      <c r="G14" s="7">
        <v>20000</v>
      </c>
      <c r="H14" s="8" t="s">
        <v>3</v>
      </c>
      <c r="I14" s="9">
        <v>40000</v>
      </c>
    </row>
    <row r="15" spans="6:9" ht="18">
      <c r="F15" s="10" t="s">
        <v>4</v>
      </c>
      <c r="G15" s="11">
        <v>100000</v>
      </c>
      <c r="H15" s="12" t="s">
        <v>5</v>
      </c>
      <c r="I15" s="13">
        <v>43000</v>
      </c>
    </row>
    <row r="16" spans="6:9" ht="18">
      <c r="F16" s="14"/>
      <c r="G16" s="15" t="s">
        <v>6</v>
      </c>
      <c r="H16" s="12" t="s">
        <v>0</v>
      </c>
      <c r="I16" s="16">
        <v>37000</v>
      </c>
    </row>
    <row r="17" spans="6:9" ht="26.25" thickBot="1">
      <c r="F17" s="2"/>
      <c r="G17" s="3">
        <v>120000</v>
      </c>
      <c r="H17" s="4"/>
      <c r="I17" s="5">
        <v>120000</v>
      </c>
    </row>
    <row r="18" ht="15.75" thickTop="1">
      <c r="M18" s="1">
        <f>I15+I14</f>
        <v>83000</v>
      </c>
    </row>
    <row r="19" ht="15">
      <c r="M19" s="1">
        <f>I33+I34</f>
        <v>15100</v>
      </c>
    </row>
    <row r="20" ht="15">
      <c r="M20" s="1">
        <f>SUM(M18:M19)</f>
        <v>98100</v>
      </c>
    </row>
    <row r="21" ht="15">
      <c r="M21" s="1">
        <f>I17</f>
        <v>120000</v>
      </c>
    </row>
    <row r="22" ht="15">
      <c r="M22" s="58">
        <f>M21-M20</f>
        <v>21900</v>
      </c>
    </row>
    <row r="31" ht="15.75" thickBot="1"/>
    <row r="32" spans="6:9" ht="27" customHeight="1" thickBot="1" thickTop="1">
      <c r="F32" s="62" t="s">
        <v>7</v>
      </c>
      <c r="G32" s="63"/>
      <c r="H32" s="63"/>
      <c r="I32" s="64"/>
    </row>
    <row r="33" spans="6:9" ht="15.75">
      <c r="F33" s="21" t="s">
        <v>8</v>
      </c>
      <c r="G33" s="22">
        <v>1000</v>
      </c>
      <c r="H33" s="23" t="s">
        <v>3</v>
      </c>
      <c r="I33" s="24">
        <v>5000</v>
      </c>
    </row>
    <row r="34" spans="6:9" ht="15.75">
      <c r="F34" s="25" t="s">
        <v>4</v>
      </c>
      <c r="G34" s="26">
        <v>31400</v>
      </c>
      <c r="H34" s="27" t="s">
        <v>5</v>
      </c>
      <c r="I34" s="28">
        <v>10100</v>
      </c>
    </row>
    <row r="35" spans="6:9" ht="15.75">
      <c r="F35" s="29"/>
      <c r="G35" s="30" t="s">
        <v>6</v>
      </c>
      <c r="H35" s="27" t="s">
        <v>0</v>
      </c>
      <c r="I35" s="31">
        <v>17300</v>
      </c>
    </row>
    <row r="36" spans="6:9" ht="16.5" thickBot="1">
      <c r="F36" s="32"/>
      <c r="G36" s="33">
        <v>32400</v>
      </c>
      <c r="H36" s="34"/>
      <c r="I36" s="35">
        <v>32400</v>
      </c>
    </row>
    <row r="37" ht="15.75" thickTop="1"/>
    <row r="42" ht="15.75" thickBot="1"/>
    <row r="43" spans="2:4" ht="18" thickBot="1" thickTop="1">
      <c r="B43" s="36"/>
      <c r="C43" s="37" t="s">
        <v>1</v>
      </c>
      <c r="D43" s="38" t="s">
        <v>7</v>
      </c>
    </row>
    <row r="44" spans="2:4" ht="17.25" thickTop="1">
      <c r="B44" s="65" t="s">
        <v>9</v>
      </c>
      <c r="C44" s="39">
        <v>25</v>
      </c>
      <c r="D44" s="40">
        <v>40</v>
      </c>
    </row>
    <row r="45" spans="2:4" ht="17.25" thickBot="1">
      <c r="B45" s="66"/>
      <c r="C45" s="41" t="s">
        <v>10</v>
      </c>
      <c r="D45" s="42" t="s">
        <v>11</v>
      </c>
    </row>
    <row r="46" spans="2:4" ht="50.25" customHeight="1">
      <c r="B46" s="67" t="s">
        <v>12</v>
      </c>
      <c r="C46" s="43">
        <v>8</v>
      </c>
      <c r="D46" s="44">
        <v>5</v>
      </c>
    </row>
    <row r="47" spans="2:5" ht="17.25" thickBot="1">
      <c r="B47" s="66"/>
      <c r="C47" s="41" t="s">
        <v>13</v>
      </c>
      <c r="D47" s="42" t="s">
        <v>14</v>
      </c>
      <c r="E47" s="20"/>
    </row>
    <row r="48" spans="2:9" ht="50.25" customHeight="1">
      <c r="B48" s="67" t="s">
        <v>15</v>
      </c>
      <c r="C48" s="43">
        <v>800</v>
      </c>
      <c r="D48" s="69" t="s">
        <v>17</v>
      </c>
      <c r="E48" s="49"/>
      <c r="I48" s="47"/>
    </row>
    <row r="49" spans="2:9" ht="17.25" thickBot="1">
      <c r="B49" s="68"/>
      <c r="C49" s="45" t="s">
        <v>16</v>
      </c>
      <c r="D49" s="70"/>
      <c r="E49" s="50"/>
      <c r="I49" s="48"/>
    </row>
    <row r="50" ht="15.75" thickTop="1"/>
    <row r="53" spans="7:11" ht="15">
      <c r="G53" s="20"/>
      <c r="I53" s="20"/>
      <c r="K53" s="20"/>
    </row>
    <row r="54" spans="4:11" ht="15">
      <c r="D54" s="53" t="s">
        <v>22</v>
      </c>
      <c r="E54" s="48" t="s">
        <v>25</v>
      </c>
      <c r="F54" s="53" t="s">
        <v>23</v>
      </c>
      <c r="G54" s="48" t="s">
        <v>25</v>
      </c>
      <c r="H54" s="53" t="s">
        <v>24</v>
      </c>
      <c r="I54" s="48" t="s">
        <v>25</v>
      </c>
      <c r="K54" s="20"/>
    </row>
    <row r="55" spans="3:11" ht="15">
      <c r="C55" t="s">
        <v>20</v>
      </c>
      <c r="D55" s="18">
        <v>100000</v>
      </c>
      <c r="E55" s="54">
        <f>D55/H55</f>
        <v>0.8333333333333334</v>
      </c>
      <c r="F55" s="18">
        <v>20000</v>
      </c>
      <c r="G55" s="54">
        <f>F55/H55</f>
        <v>0.16666666666666666</v>
      </c>
      <c r="H55" s="18">
        <f>F55+D55</f>
        <v>120000</v>
      </c>
      <c r="I55" s="54">
        <f>G55+E55</f>
        <v>1</v>
      </c>
      <c r="K55" s="20"/>
    </row>
    <row r="56" spans="3:6" ht="15">
      <c r="C56" t="s">
        <v>18</v>
      </c>
      <c r="D56" s="47">
        <v>4000</v>
      </c>
      <c r="F56" s="47">
        <v>500</v>
      </c>
    </row>
    <row r="57" spans="3:8" ht="15">
      <c r="C57" s="48" t="s">
        <v>21</v>
      </c>
      <c r="D57" s="52">
        <f>D55/D56</f>
        <v>25</v>
      </c>
      <c r="E57" s="48"/>
      <c r="F57" s="52">
        <f>F55/F56</f>
        <v>40</v>
      </c>
      <c r="H57" s="19"/>
    </row>
    <row r="59" spans="5:6" ht="15">
      <c r="E59" s="18"/>
      <c r="F59" s="20"/>
    </row>
    <row r="60" spans="3:7" ht="17.25">
      <c r="C60" s="48" t="s">
        <v>26</v>
      </c>
      <c r="E60" s="51"/>
      <c r="F60" s="49"/>
      <c r="G60" s="47"/>
    </row>
    <row r="61" spans="3:7" ht="15">
      <c r="C61" t="str">
        <f>C57</f>
        <v>Costo por acción</v>
      </c>
      <c r="D61" s="19">
        <f>D57</f>
        <v>25</v>
      </c>
      <c r="E61" s="52"/>
      <c r="F61" s="19">
        <f>F57</f>
        <v>40</v>
      </c>
      <c r="G61" s="48"/>
    </row>
    <row r="62" spans="3:8" ht="15">
      <c r="C62" t="s">
        <v>27</v>
      </c>
      <c r="D62" s="19">
        <v>8</v>
      </c>
      <c r="E62" s="54">
        <f>D62/(D62+F62)</f>
        <v>0.6153846153846154</v>
      </c>
      <c r="F62" s="19">
        <v>5</v>
      </c>
      <c r="G62" s="54">
        <f>F62/(D62+F62)</f>
        <v>0.38461538461538464</v>
      </c>
      <c r="H62" s="55">
        <f>G62+E62</f>
        <v>1</v>
      </c>
    </row>
    <row r="63" spans="2:8" ht="15">
      <c r="B63" s="48" t="s">
        <v>30</v>
      </c>
      <c r="C63" t="s">
        <v>28</v>
      </c>
      <c r="D63" s="19">
        <f>D62*D61</f>
        <v>200</v>
      </c>
      <c r="E63" s="54">
        <f>D63/(D63+F63+D67)</f>
        <v>0.16666666666666666</v>
      </c>
      <c r="F63" s="19">
        <f>F62*F61</f>
        <v>200</v>
      </c>
      <c r="G63" s="54">
        <f>F63/(D63+F63+D67)</f>
        <v>0.16666666666666666</v>
      </c>
      <c r="H63" s="56">
        <f>F63+D63</f>
        <v>400</v>
      </c>
    </row>
    <row r="64" spans="5:6" ht="15">
      <c r="E64" s="18"/>
      <c r="F64" s="18"/>
    </row>
    <row r="65" spans="3:6" ht="15">
      <c r="C65" s="48" t="s">
        <v>29</v>
      </c>
      <c r="E65" s="18"/>
      <c r="F65" s="18"/>
    </row>
    <row r="66" spans="5:6" ht="15">
      <c r="E66" s="18"/>
      <c r="F66" s="18"/>
    </row>
    <row r="67" spans="3:5" ht="15">
      <c r="C67" s="48" t="s">
        <v>30</v>
      </c>
      <c r="D67">
        <v>800</v>
      </c>
      <c r="E67" s="54">
        <f>+(D67/(D67+D63+F63))</f>
        <v>0.6666666666666666</v>
      </c>
    </row>
    <row r="68" ht="15">
      <c r="E68" s="19"/>
    </row>
    <row r="69" ht="15">
      <c r="E69" s="19"/>
    </row>
    <row r="70" spans="3:7" ht="15">
      <c r="C70" s="48" t="s">
        <v>31</v>
      </c>
      <c r="D70" s="52">
        <f>D67+D63</f>
        <v>1000</v>
      </c>
      <c r="E70" s="57">
        <f>D70/(D67+D63+F63)</f>
        <v>0.8333333333333334</v>
      </c>
      <c r="F70" s="52">
        <f>F67+F63</f>
        <v>200</v>
      </c>
      <c r="G70" s="57">
        <f>F70/(F63+D63+D67)</f>
        <v>0.16666666666666666</v>
      </c>
    </row>
    <row r="72" spans="3:6" ht="15">
      <c r="C72" s="48"/>
      <c r="D72" s="19"/>
      <c r="F72" s="19"/>
    </row>
    <row r="74" spans="2:8" ht="15">
      <c r="B74" s="48" t="s">
        <v>32</v>
      </c>
      <c r="C74" s="48" t="s">
        <v>33</v>
      </c>
      <c r="D74" s="52"/>
      <c r="E74" s="48"/>
      <c r="F74" s="52"/>
      <c r="G74" s="48"/>
      <c r="H74" s="52"/>
    </row>
    <row r="75" ht="15">
      <c r="B75" s="48" t="s">
        <v>34</v>
      </c>
    </row>
    <row r="76" ht="15">
      <c r="D76" s="19"/>
    </row>
    <row r="77" spans="4:11" ht="15">
      <c r="D77" s="19"/>
      <c r="E77">
        <f>20000/25</f>
        <v>800</v>
      </c>
      <c r="F77" s="19"/>
      <c r="G77" s="18"/>
      <c r="H77" s="19"/>
      <c r="K77" s="18"/>
    </row>
    <row r="78" ht="15">
      <c r="G78" s="18"/>
    </row>
    <row r="79" spans="7:15" ht="15">
      <c r="G79" s="19"/>
      <c r="K79" s="19"/>
      <c r="O79" s="19"/>
    </row>
  </sheetData>
  <sheetProtection/>
  <mergeCells count="6">
    <mergeCell ref="F13:I13"/>
    <mergeCell ref="F32:I32"/>
    <mergeCell ref="B44:B45"/>
    <mergeCell ref="B46:B47"/>
    <mergeCell ref="B48:B49"/>
    <mergeCell ref="D48:D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Correa</dc:creator>
  <cp:keywords/>
  <dc:description/>
  <cp:lastModifiedBy>Correa</cp:lastModifiedBy>
  <dcterms:created xsi:type="dcterms:W3CDTF">2010-10-09T15:18:30Z</dcterms:created>
  <dcterms:modified xsi:type="dcterms:W3CDTF">2010-10-09T21:13:16Z</dcterms:modified>
  <cp:category/>
  <cp:version/>
  <cp:contentType/>
  <cp:contentStatus/>
</cp:coreProperties>
</file>